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<sst xmlns="http://schemas.openxmlformats.org/spreadsheetml/2006/main" count="121" uniqueCount="76">
  <si>
    <t>Visiting Angels Franchise: 24-Month Cash Flow Projection Model</t>
  </si>
  <si>
    <t>A tool provided by globalfranchisehub.com</t>
  </si>
  <si>
    <t>SECTION 1: INITIAL INVESTMENT &amp; STARTUP COSTS</t>
  </si>
  <si>
    <t>INPUTS</t>
  </si>
  <si>
    <t>Item</t>
  </si>
  <si>
    <t>Low Estimate</t>
  </si>
  <si>
    <t>High Estimate</t>
  </si>
  <si>
    <t>Actual Cost [User Input]</t>
  </si>
  <si>
    <t>Initial Franchise Fee</t>
  </si>
  <si>
    <t>[User Input]</t>
  </si>
  <si>
    <t>Training &amp; Travel Expenses</t>
  </si>
  <si>
    <t>Office Rent Deposit (3 Months)</t>
  </si>
  <si>
    <t>Office Furniture &amp; Equipment</t>
  </si>
  <si>
    <t>Software Systems</t>
  </si>
  <si>
    <t>Insurance (3-Month Premium)</t>
  </si>
  <si>
    <t>Initial Marketing (Grand Opening)</t>
  </si>
  <si>
    <t>Professional Fees (Legal, Accounting)</t>
  </si>
  <si>
    <t>TOTAL STARTUP COSTS</t>
  </si>
  <si>
    <t>Additional Working Capital [User Input]</t>
  </si>
  <si>
    <t>(Recommended: $10k - $20k+)</t>
  </si>
  <si>
    <t>TOTAL INITIAL CASH REQUIRED</t>
  </si>
  <si>
    <t>SECTION 2: MONTHLY OPERATING PROJECTIONS</t>
  </si>
  <si>
    <t>Description</t>
  </si>
  <si>
    <t>Month 0</t>
  </si>
  <si>
    <t>Month 1</t>
  </si>
  <si>
    <t>Month 2</t>
  </si>
  <si>
    <t>Month 3</t>
  </si>
  <si>
    <t>...</t>
  </si>
  <si>
    <t>Month 24</t>
  </si>
  <si>
    <t>A. REVENUE</t>
  </si>
  <si>
    <t>Billable Hours per Week [User Input]</t>
  </si>
  <si>
    <t>Avg. hours of care provided</t>
  </si>
  <si>
    <t>Average Billing Rate ($/hr) [User Input]</t>
  </si>
  <si>
    <t>Your local market rate</t>
  </si>
  <si>
    <t>Monthly Gross Revenue</t>
  </si>
  <si>
    <t>(Hours/wk * 4.33 * Rate)</t>
  </si>
  <si>
    <t>B. COST OF GOODS SOLD (COGS)</t>
  </si>
  <si>
    <t>Caregiver Wages ($/hr) [User Input]</t>
  </si>
  <si>
    <t>Your local avg. pay rate</t>
  </si>
  <si>
    <t>Payroll Taxes &amp; Benefits (% of Wages)</t>
  </si>
  <si>
    <t>Approx. 15-20%</t>
  </si>
  <si>
    <t>Total Caregiver Labor Cost</t>
  </si>
  <si>
    <t>(Hours * Wage * (1+Taxes))</t>
  </si>
  <si>
    <t>GROSS PROFIT</t>
  </si>
  <si>
    <t>(Revenue - COGS)</t>
  </si>
  <si>
    <t>C. OPERATING EXPENSES (Overhead)</t>
  </si>
  <si>
    <t>Royalty Fee (3.95% of Revenue)</t>
  </si>
  <si>
    <t>To Franchisor</t>
  </si>
  <si>
    <t>Brand Fund Fee (1.5% of Revenue)</t>
  </si>
  <si>
    <t>Office Rent [User Input]</t>
  </si>
  <si>
    <t>Monthly lease cost</t>
  </si>
  <si>
    <t>Office Staff Salaries [User Input]</t>
  </si>
  <si>
    <t>Manager, Scheduler, etc.</t>
  </si>
  <si>
    <t>Marketing &amp; Advertising [User Input]</t>
  </si>
  <si>
    <t>Local marketing budget</t>
  </si>
  <si>
    <t>Software &amp; Technology Fees</t>
  </si>
  <si>
    <t>Monthly subscription</t>
  </si>
  <si>
    <t>Insurance</t>
  </si>
  <si>
    <t>Monthly premium</t>
  </si>
  <si>
    <t>Utilities (Phone, Internet)</t>
  </si>
  <si>
    <t>Office Supplies</t>
  </si>
  <si>
    <t>Professional Services (Acct/Legal)</t>
  </si>
  <si>
    <t>Total Operating Expenses</t>
  </si>
  <si>
    <t>D. PROFIT / LOSS SUMMARY</t>
  </si>
  <si>
    <t>Net Operating Income (EBITDA)</t>
  </si>
  <si>
    <t>(Gross Profit - OpEx)</t>
  </si>
  <si>
    <t>E. CASH FLOW ANALYSIS</t>
  </si>
  <si>
    <t>Opening Cash Balance</t>
  </si>
  <si>
    <t>Cash In / (Out) This Month</t>
  </si>
  <si>
    <t>(Net Operating Income)</t>
  </si>
  <si>
    <t>Closing Cash Balance</t>
  </si>
  <si>
    <t>F. KEY METRICS</t>
  </si>
  <si>
    <t>Cumulative Cash Flow</t>
  </si>
  <si>
    <t>Break-Even Point (Months)</t>
  </si>
  <si>
    <t>[Calculated Below]</t>
  </si>
  <si>
    <t>Payback Period (Months)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</si>
</sst>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3" borderId="1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2">
      <alignment vertical="center"/>
    </xf>
    <xf numFmtId="0" fontId="8" fillId="0" borderId="2">
      <alignment vertical="center"/>
    </xf>
    <xf numFmtId="0" fontId="9" fillId="0" borderId="3">
      <alignment vertical="center"/>
    </xf>
    <xf numFmtId="0" fontId="9" fillId="0" borderId="0">
      <alignment vertical="center"/>
    </xf>
    <xf numFmtId="0" fontId="10" fillId="4" borderId="4">
      <alignment vertical="center"/>
    </xf>
    <xf numFmtId="0" fontId="11" fillId="5" borderId="5">
      <alignment vertical="center"/>
    </xf>
    <xf numFmtId="0" fontId="12" fillId="5" borderId="4">
      <alignment vertical="center"/>
    </xf>
    <xf numFmtId="0" fontId="13" fillId="6" borderId="6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6" fillId="7" borderId="0">
      <alignment vertical="center"/>
    </xf>
    <xf numFmtId="0" fontId="17" fillId="8" borderId="0">
      <alignment vertical="center"/>
    </xf>
    <xf numFmtId="0" fontId="18" fillId="9" borderId="0">
      <alignment vertical="center"/>
    </xf>
    <xf numFmtId="0" fontId="19" fillId="10" borderId="0">
      <alignment vertical="center"/>
    </xf>
    <xf numFmtId="0" fontId="20" fillId="11" borderId="0">
      <alignment vertical="center"/>
    </xf>
    <xf numFmtId="0" fontId="20" fillId="12" borderId="0">
      <alignment vertical="center"/>
    </xf>
    <xf numFmtId="0" fontId="19" fillId="13" borderId="0">
      <alignment vertical="center"/>
    </xf>
    <xf numFmtId="0" fontId="19" fillId="14" borderId="0">
      <alignment vertical="center"/>
    </xf>
    <xf numFmtId="0" fontId="20" fillId="15" borderId="0">
      <alignment vertical="center"/>
    </xf>
    <xf numFmtId="0" fontId="20" fillId="16" borderId="0">
      <alignment vertical="center"/>
    </xf>
    <xf numFmtId="0" fontId="19" fillId="17" borderId="0">
      <alignment vertical="center"/>
    </xf>
    <xf numFmtId="0" fontId="19" fillId="18" borderId="0">
      <alignment vertical="center"/>
    </xf>
    <xf numFmtId="0" fontId="20" fillId="19" borderId="0">
      <alignment vertical="center"/>
    </xf>
    <xf numFmtId="0" fontId="20" fillId="20" borderId="0">
      <alignment vertical="center"/>
    </xf>
    <xf numFmtId="0" fontId="19" fillId="21" borderId="0">
      <alignment vertical="center"/>
    </xf>
    <xf numFmtId="0" fontId="19" fillId="22" borderId="0">
      <alignment vertical="center"/>
    </xf>
    <xf numFmtId="0" fontId="20" fillId="23" borderId="0">
      <alignment vertical="center"/>
    </xf>
    <xf numFmtId="0" fontId="20" fillId="24" borderId="0">
      <alignment vertical="center"/>
    </xf>
    <xf numFmtId="0" fontId="19" fillId="25" borderId="0">
      <alignment vertical="center"/>
    </xf>
    <xf numFmtId="0" fontId="19" fillId="26" borderId="0">
      <alignment vertical="center"/>
    </xf>
    <xf numFmtId="0" fontId="20" fillId="27" borderId="0">
      <alignment vertical="center"/>
    </xf>
    <xf numFmtId="0" fontId="20" fillId="28" borderId="0">
      <alignment vertical="center"/>
    </xf>
    <xf numFmtId="0" fontId="19" fillId="29" borderId="0">
      <alignment vertical="center"/>
    </xf>
    <xf numFmtId="0" fontId="19" fillId="30" borderId="0">
      <alignment vertical="center"/>
    </xf>
    <xf numFmtId="0" fontId="20" fillId="31" borderId="0">
      <alignment vertical="center"/>
    </xf>
    <xf numFmtId="0" fontId="20" fillId="32" borderId="0">
      <alignment vertical="center"/>
    </xf>
    <xf numFmtId="0" fontId="19" fillId="33" borderId="0">
      <alignment vertical="center"/>
    </xf>
  </cellStyleXfs>
  <cellXfs count="6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topLeftCell="A40" workbookViewId="0">
      <selection activeCell="B11" sqref="B11"/>
    </sheetView>
  </sheetViews>
  <sheetFormatPr defaultColWidth="9" defaultRowHeight="14.4"/>
  <cols>
    <col min="1" max="1" width="3.66666666666667" style="2" customWidth="1"/>
    <col min="2" max="2" width="70.4444444444444" customWidth="1"/>
    <col min="3" max="3" width="31" customWidth="1"/>
    <col min="4" max="4" width="20.8888888888889" customWidth="1"/>
    <col min="5" max="5" width="27.6666666666667" customWidth="1"/>
    <col min="6" max="6" width="31" customWidth="1"/>
    <col min="7" max="7" width="14.1111111111111" customWidth="1"/>
    <col min="8" max="8" width="4.66666666666667" customWidth="1"/>
    <col min="9" max="9" width="14.1111111111111" customWidth="1"/>
  </cols>
  <sheetData>
    <row r="1" s="1" customFormat="1" spans="1:2">
      <c r="A1" s="3">
        <v>1</v>
      </c>
      <c r="B1" s="4" t="s">
        <v>0</v>
      </c>
    </row>
    <row r="2" s="1" customFormat="1" spans="1:2">
      <c r="A2" s="3">
        <v>2</v>
      </c>
      <c r="B2" s="4" t="s">
        <v>1</v>
      </c>
    </row>
    <row r="3" spans="1:1">
      <c r="A3" s="2">
        <v>3</v>
      </c>
    </row>
    <row r="4" spans="1:4">
      <c r="A4" s="2">
        <v>4</v>
      </c>
      <c r="B4" s="5" t="s">
        <v>2</v>
      </c>
      <c r="C4"/>
      <c r="D4" s="5" t="s">
        <v>3</v>
      </c>
    </row>
    <row r="5" spans="1:5">
      <c r="A5" s="2">
        <v>5</v>
      </c>
      <c r="B5" t="s">
        <v>4</v>
      </c>
      <c r="C5" t="s">
        <v>5</v>
      </c>
      <c r="D5" t="s">
        <v>6</v>
      </c>
      <c r="E5" t="s">
        <v>7</v>
      </c>
    </row>
    <row r="6" spans="1:5">
      <c r="A6" s="2">
        <v>6</v>
      </c>
      <c r="B6" t="s">
        <v>8</v>
      </c>
      <c r="C6">
        <v>59950</v>
      </c>
      <c r="D6">
        <v>59950</v>
      </c>
      <c r="E6" t="s">
        <v>9</v>
      </c>
    </row>
    <row r="7" spans="1:5">
      <c r="A7" s="2">
        <v>7</v>
      </c>
      <c r="B7" t="s">
        <v>10</v>
      </c>
      <c r="C7">
        <v>1500</v>
      </c>
      <c r="D7">
        <v>3000</v>
      </c>
      <c r="E7" t="s">
        <v>9</v>
      </c>
    </row>
    <row r="8" spans="1:5">
      <c r="A8" s="2">
        <v>8</v>
      </c>
      <c r="B8" t="s">
        <v>11</v>
      </c>
      <c r="C8">
        <v>3000</v>
      </c>
      <c r="D8">
        <v>7500</v>
      </c>
      <c r="E8" t="s">
        <v>9</v>
      </c>
    </row>
    <row r="9" spans="1:5">
      <c r="A9" s="2">
        <v>9</v>
      </c>
      <c r="B9" t="s">
        <v>12</v>
      </c>
      <c r="C9">
        <v>3500</v>
      </c>
      <c r="D9">
        <v>7000</v>
      </c>
      <c r="E9" t="s">
        <v>9</v>
      </c>
    </row>
    <row r="10" spans="1:5">
      <c r="A10" s="2">
        <v>10</v>
      </c>
      <c r="B10" t="s">
        <v>13</v>
      </c>
      <c r="C10">
        <v>4500</v>
      </c>
      <c r="D10">
        <v>6500</v>
      </c>
      <c r="E10" t="s">
        <v>9</v>
      </c>
    </row>
    <row r="11" spans="1:5">
      <c r="A11" s="2">
        <v>11</v>
      </c>
      <c r="B11" t="s">
        <v>14</v>
      </c>
      <c r="C11">
        <v>1500</v>
      </c>
      <c r="D11">
        <v>3000</v>
      </c>
      <c r="E11" t="s">
        <v>9</v>
      </c>
    </row>
    <row r="12" spans="1:5">
      <c r="A12" s="2">
        <v>12</v>
      </c>
      <c r="B12" t="s">
        <v>15</v>
      </c>
      <c r="C12">
        <v>15000</v>
      </c>
      <c r="D12">
        <v>25000</v>
      </c>
      <c r="E12" t="s">
        <v>9</v>
      </c>
    </row>
    <row r="13" spans="1:5">
      <c r="A13" s="2">
        <v>13</v>
      </c>
      <c r="B13" t="s">
        <v>16</v>
      </c>
      <c r="C13">
        <v>1500</v>
      </c>
      <c r="D13">
        <v>3000</v>
      </c>
      <c r="E13" t="s">
        <v>9</v>
      </c>
    </row>
    <row r="14" spans="1:5">
      <c r="A14" s="2">
        <v>14</v>
      </c>
      <c r="B14" t="s">
        <v>17</v>
      </c>
      <c r="C14"/>
      <c r="D14"/>
      <c r="E14">
        <f>SUM(D6:D13)</f>
        <v>114950</v>
      </c>
    </row>
    <row r="15" spans="1:6">
      <c r="A15" s="2">
        <v>15</v>
      </c>
      <c r="B15" t="s">
        <v>18</v>
      </c>
      <c r="C15"/>
      <c r="D15"/>
      <c r="E15" t="s">
        <v>9</v>
      </c>
      <c r="F15" t="s">
        <v>19</v>
      </c>
    </row>
    <row r="16" spans="1:5">
      <c r="A16" s="2">
        <v>16</v>
      </c>
      <c r="B16" t="s">
        <v>20</v>
      </c>
      <c r="C16"/>
      <c r="D16"/>
      <c r="E16">
        <f>D14+D15</f>
        <v>0</v>
      </c>
    </row>
    <row r="17" spans="1:1">
      <c r="A17" s="2">
        <v>17</v>
      </c>
    </row>
    <row r="18" spans="1:9">
      <c r="A18" s="2">
        <v>18</v>
      </c>
      <c r="B18" t="s">
        <v>21</v>
      </c>
      <c r="C18" t="s">
        <v>22</v>
      </c>
      <c r="D18" t="s">
        <v>23</v>
      </c>
      <c r="E18" t="s">
        <v>24</v>
      </c>
      <c r="F18" t="s">
        <v>25</v>
      </c>
      <c r="G18" t="s">
        <v>26</v>
      </c>
      <c r="H18" t="s">
        <v>27</v>
      </c>
      <c r="I18" t="s">
        <v>28</v>
      </c>
    </row>
    <row r="19" spans="1:1">
      <c r="A19" s="2">
        <v>19</v>
      </c>
    </row>
    <row r="20" spans="1:2">
      <c r="A20" s="2">
        <v>20</v>
      </c>
      <c r="B20" t="s">
        <v>29</v>
      </c>
    </row>
    <row r="21" spans="1:9">
      <c r="A21" s="2">
        <v>21</v>
      </c>
      <c r="B21" t="s">
        <v>30</v>
      </c>
      <c r="C21" t="s">
        <v>31</v>
      </c>
      <c r="D21">
        <v>0</v>
      </c>
      <c r="E21">
        <v>50</v>
      </c>
      <c r="F21">
        <v>100</v>
      </c>
      <c r="G21">
        <v>150</v>
      </c>
      <c r="H21" t="s">
        <v>27</v>
      </c>
      <c r="I21" t="s">
        <v>9</v>
      </c>
    </row>
    <row r="22" spans="1:9">
      <c r="A22" s="2">
        <v>22</v>
      </c>
      <c r="B22" t="s">
        <v>32</v>
      </c>
      <c r="C22" t="s">
        <v>33</v>
      </c>
      <c r="D22">
        <v>35</v>
      </c>
      <c r="E22">
        <v>35</v>
      </c>
      <c r="F22">
        <v>35</v>
      </c>
      <c r="G22">
        <v>35</v>
      </c>
      <c r="H22" t="s">
        <v>27</v>
      </c>
      <c r="I22" t="s">
        <v>9</v>
      </c>
    </row>
    <row r="23" spans="1:9">
      <c r="A23" s="2">
        <v>23</v>
      </c>
      <c r="B23" t="s">
        <v>34</v>
      </c>
      <c r="C23" t="s">
        <v>35</v>
      </c>
      <c r="D23">
        <f>0</f>
        <v>0</v>
      </c>
      <c r="E23">
        <f t="shared" ref="E23:G23" si="0">E21*E22*4.33</f>
        <v>7577.5</v>
      </c>
      <c r="F23">
        <f t="shared" si="0"/>
        <v>15155</v>
      </c>
      <c r="G23">
        <f t="shared" si="0"/>
        <v>22732.5</v>
      </c>
      <c r="H23" t="s">
        <v>27</v>
      </c>
      <c r="I23">
        <f>AA21*AA22*4.33</f>
        <v>0</v>
      </c>
    </row>
    <row r="24" spans="1:1">
      <c r="A24" s="2">
        <v>24</v>
      </c>
    </row>
    <row r="25" spans="1:2">
      <c r="A25" s="2">
        <v>25</v>
      </c>
      <c r="B25" t="s">
        <v>36</v>
      </c>
    </row>
    <row r="26" spans="1:9">
      <c r="A26" s="2">
        <v>26</v>
      </c>
      <c r="B26" t="s">
        <v>37</v>
      </c>
      <c r="C26" t="s">
        <v>38</v>
      </c>
      <c r="D26">
        <v>20</v>
      </c>
      <c r="E26">
        <v>20</v>
      </c>
      <c r="F26">
        <v>20</v>
      </c>
      <c r="G26">
        <v>20</v>
      </c>
      <c r="H26" t="s">
        <v>27</v>
      </c>
      <c r="I26" t="s">
        <v>9</v>
      </c>
    </row>
    <row r="27" spans="1:9">
      <c r="A27" s="2">
        <v>27</v>
      </c>
      <c r="B27" t="s">
        <v>39</v>
      </c>
      <c r="C27" t="s">
        <v>40</v>
      </c>
      <c r="D27">
        <v>0.18</v>
      </c>
      <c r="E27">
        <v>0.18</v>
      </c>
      <c r="F27">
        <v>0.18</v>
      </c>
      <c r="G27">
        <v>0.18</v>
      </c>
      <c r="H27" t="s">
        <v>27</v>
      </c>
      <c r="I27" t="s">
        <v>9</v>
      </c>
    </row>
    <row r="28" spans="1:9">
      <c r="A28" s="2">
        <v>28</v>
      </c>
      <c r="B28" t="s">
        <v>41</v>
      </c>
      <c r="C28" t="s">
        <v>42</v>
      </c>
      <c r="D28">
        <f t="shared" ref="D28:D33" si="1">0</f>
        <v>0</v>
      </c>
      <c r="E28">
        <f t="shared" ref="E28:G28" si="2">E21*4.33*E26*(1+E27)</f>
        <v>5109.4</v>
      </c>
      <c r="F28">
        <f t="shared" si="2"/>
        <v>10218.8</v>
      </c>
      <c r="G28">
        <f t="shared" si="2"/>
        <v>15328.2</v>
      </c>
      <c r="H28" t="s">
        <v>27</v>
      </c>
      <c r="I28">
        <f>AA21*4.33*AA26*(1+AA27)</f>
        <v>0</v>
      </c>
    </row>
    <row r="29" spans="1:9">
      <c r="A29" s="2">
        <v>29</v>
      </c>
      <c r="B29" t="s">
        <v>43</v>
      </c>
      <c r="C29" t="s">
        <v>44</v>
      </c>
      <c r="D29">
        <f t="shared" ref="D29:G29" si="3">D23-D28</f>
        <v>0</v>
      </c>
      <c r="E29">
        <f t="shared" si="3"/>
        <v>2468.1</v>
      </c>
      <c r="F29">
        <f t="shared" si="3"/>
        <v>4936.2</v>
      </c>
      <c r="G29">
        <f t="shared" si="3"/>
        <v>7404.3</v>
      </c>
      <c r="H29" t="s">
        <v>27</v>
      </c>
      <c r="I29">
        <f>AA23-AA28</f>
        <v>0</v>
      </c>
    </row>
    <row r="30" spans="1:1">
      <c r="A30" s="2">
        <v>30</v>
      </c>
    </row>
    <row r="31" spans="1:2">
      <c r="A31" s="2">
        <v>31</v>
      </c>
      <c r="B31" t="s">
        <v>45</v>
      </c>
    </row>
    <row r="32" spans="1:9">
      <c r="A32" s="2">
        <v>32</v>
      </c>
      <c r="B32" t="s">
        <v>46</v>
      </c>
      <c r="C32" t="s">
        <v>47</v>
      </c>
      <c r="D32">
        <f t="shared" si="1"/>
        <v>0</v>
      </c>
      <c r="E32">
        <f t="shared" ref="E32:G32" si="4">E23*0.0395</f>
        <v>299.31125</v>
      </c>
      <c r="F32">
        <f t="shared" si="4"/>
        <v>598.6225</v>
      </c>
      <c r="G32">
        <f t="shared" si="4"/>
        <v>897.93375</v>
      </c>
      <c r="H32" t="s">
        <v>27</v>
      </c>
      <c r="I32">
        <f>AA23*0.0395</f>
        <v>0</v>
      </c>
    </row>
    <row r="33" spans="1:9">
      <c r="A33" s="2">
        <v>33</v>
      </c>
      <c r="B33" t="s">
        <v>48</v>
      </c>
      <c r="C33" t="s">
        <v>47</v>
      </c>
      <c r="D33">
        <f t="shared" si="1"/>
        <v>0</v>
      </c>
      <c r="E33">
        <f t="shared" ref="E33:G33" si="5">E23*0.015</f>
        <v>113.6625</v>
      </c>
      <c r="F33">
        <f t="shared" si="5"/>
        <v>227.325</v>
      </c>
      <c r="G33">
        <f t="shared" si="5"/>
        <v>340.9875</v>
      </c>
      <c r="H33" t="s">
        <v>27</v>
      </c>
      <c r="I33">
        <f>AA23*0.015</f>
        <v>0</v>
      </c>
    </row>
    <row r="34" spans="1:9">
      <c r="A34" s="2">
        <v>34</v>
      </c>
      <c r="B34" t="s">
        <v>49</v>
      </c>
      <c r="C34" t="s">
        <v>50</v>
      </c>
      <c r="D34" t="s">
        <v>9</v>
      </c>
      <c r="E34" t="str">
        <f t="shared" ref="E34:G34" si="6">$D34</f>
        <v>[User Input]</v>
      </c>
      <c r="F34" t="str">
        <f t="shared" si="6"/>
        <v>[User Input]</v>
      </c>
      <c r="G34" t="str">
        <f t="shared" si="6"/>
        <v>[User Input]</v>
      </c>
      <c r="H34" t="s">
        <v>27</v>
      </c>
      <c r="I34" t="str">
        <f t="shared" ref="I34:I41" si="7">$D34</f>
        <v>[User Input]</v>
      </c>
    </row>
    <row r="35" spans="1:9">
      <c r="A35" s="2">
        <v>35</v>
      </c>
      <c r="B35" t="s">
        <v>51</v>
      </c>
      <c r="C35" t="s">
        <v>52</v>
      </c>
      <c r="D35" t="s">
        <v>9</v>
      </c>
      <c r="E35" t="str">
        <f t="shared" ref="E35:G35" si="8">$D35</f>
        <v>[User Input]</v>
      </c>
      <c r="F35" t="str">
        <f t="shared" si="8"/>
        <v>[User Input]</v>
      </c>
      <c r="G35" t="str">
        <f t="shared" si="8"/>
        <v>[User Input]</v>
      </c>
      <c r="H35" t="s">
        <v>27</v>
      </c>
      <c r="I35" t="str">
        <f t="shared" si="7"/>
        <v>[User Input]</v>
      </c>
    </row>
    <row r="36" spans="1:9">
      <c r="A36" s="2">
        <v>36</v>
      </c>
      <c r="B36" t="s">
        <v>53</v>
      </c>
      <c r="C36" t="s">
        <v>54</v>
      </c>
      <c r="D36" t="s">
        <v>9</v>
      </c>
      <c r="E36" t="str">
        <f t="shared" ref="E36:G36" si="9">$D36</f>
        <v>[User Input]</v>
      </c>
      <c r="F36" t="str">
        <f t="shared" si="9"/>
        <v>[User Input]</v>
      </c>
      <c r="G36" t="str">
        <f t="shared" si="9"/>
        <v>[User Input]</v>
      </c>
      <c r="H36" t="s">
        <v>27</v>
      </c>
      <c r="I36" t="str">
        <f t="shared" si="7"/>
        <v>[User Input]</v>
      </c>
    </row>
    <row r="37" spans="1:9">
      <c r="A37" s="2">
        <v>37</v>
      </c>
      <c r="B37" t="s">
        <v>55</v>
      </c>
      <c r="C37" t="s">
        <v>56</v>
      </c>
      <c r="D37" t="s">
        <v>9</v>
      </c>
      <c r="E37" t="str">
        <f t="shared" ref="E37:G37" si="10">$D37</f>
        <v>[User Input]</v>
      </c>
      <c r="F37" t="str">
        <f t="shared" si="10"/>
        <v>[User Input]</v>
      </c>
      <c r="G37" t="str">
        <f t="shared" si="10"/>
        <v>[User Input]</v>
      </c>
      <c r="H37" t="s">
        <v>27</v>
      </c>
      <c r="I37" t="str">
        <f t="shared" si="7"/>
        <v>[User Input]</v>
      </c>
    </row>
    <row r="38" spans="1:9">
      <c r="A38" s="2">
        <v>38</v>
      </c>
      <c r="B38" t="s">
        <v>57</v>
      </c>
      <c r="C38" t="s">
        <v>58</v>
      </c>
      <c r="D38" t="s">
        <v>9</v>
      </c>
      <c r="E38" t="str">
        <f t="shared" ref="E38:G38" si="11">$D38</f>
        <v>[User Input]</v>
      </c>
      <c r="F38" t="str">
        <f t="shared" si="11"/>
        <v>[User Input]</v>
      </c>
      <c r="G38" t="str">
        <f t="shared" si="11"/>
        <v>[User Input]</v>
      </c>
      <c r="H38" t="s">
        <v>27</v>
      </c>
      <c r="I38" t="str">
        <f t="shared" si="7"/>
        <v>[User Input]</v>
      </c>
    </row>
    <row r="39" spans="1:9">
      <c r="A39" s="2">
        <v>39</v>
      </c>
      <c r="B39" t="s">
        <v>59</v>
      </c>
      <c r="C39"/>
      <c r="D39" t="s">
        <v>9</v>
      </c>
      <c r="E39" t="str">
        <f t="shared" ref="E39:G39" si="12">$D39</f>
        <v>[User Input]</v>
      </c>
      <c r="F39" t="str">
        <f t="shared" si="12"/>
        <v>[User Input]</v>
      </c>
      <c r="G39" t="str">
        <f t="shared" si="12"/>
        <v>[User Input]</v>
      </c>
      <c r="H39" t="s">
        <v>27</v>
      </c>
      <c r="I39" t="str">
        <f t="shared" si="7"/>
        <v>[User Input]</v>
      </c>
    </row>
    <row r="40" spans="1:9">
      <c r="A40" s="2">
        <v>40</v>
      </c>
      <c r="B40" t="s">
        <v>60</v>
      </c>
      <c r="C40"/>
      <c r="D40" t="s">
        <v>9</v>
      </c>
      <c r="E40" t="str">
        <f t="shared" ref="E40:G40" si="13">$D40</f>
        <v>[User Input]</v>
      </c>
      <c r="F40" t="str">
        <f t="shared" si="13"/>
        <v>[User Input]</v>
      </c>
      <c r="G40" t="str">
        <f t="shared" si="13"/>
        <v>[User Input]</v>
      </c>
      <c r="H40" t="s">
        <v>27</v>
      </c>
      <c r="I40" t="str">
        <f t="shared" si="7"/>
        <v>[User Input]</v>
      </c>
    </row>
    <row r="41" spans="1:9">
      <c r="A41" s="2">
        <v>41</v>
      </c>
      <c r="B41" t="s">
        <v>61</v>
      </c>
      <c r="C41"/>
      <c r="D41" t="s">
        <v>9</v>
      </c>
      <c r="E41" t="str">
        <f t="shared" ref="E41:G41" si="14">$D41</f>
        <v>[User Input]</v>
      </c>
      <c r="F41" t="str">
        <f t="shared" si="14"/>
        <v>[User Input]</v>
      </c>
      <c r="G41" t="str">
        <f t="shared" si="14"/>
        <v>[User Input]</v>
      </c>
      <c r="H41" t="s">
        <v>27</v>
      </c>
      <c r="I41" t="str">
        <f t="shared" si="7"/>
        <v>[User Input]</v>
      </c>
    </row>
    <row r="42" spans="1:9">
      <c r="A42" s="2">
        <v>42</v>
      </c>
      <c r="B42" t="s">
        <v>62</v>
      </c>
      <c r="C42"/>
      <c r="D42">
        <f t="shared" ref="D42:G42" si="15">SUM(D32:D41)</f>
        <v>0</v>
      </c>
      <c r="E42">
        <f t="shared" si="15"/>
        <v>412.97375</v>
      </c>
      <c r="F42">
        <f t="shared" si="15"/>
        <v>825.9475</v>
      </c>
      <c r="G42">
        <f t="shared" si="15"/>
        <v>1238.92125</v>
      </c>
      <c r="H42" t="s">
        <v>27</v>
      </c>
      <c r="I42">
        <f>SUM(AA32:AA41)</f>
        <v>0</v>
      </c>
    </row>
    <row r="43" spans="1:1">
      <c r="A43" s="2">
        <v>43</v>
      </c>
    </row>
    <row r="44" spans="1:2">
      <c r="A44" s="2">
        <v>44</v>
      </c>
      <c r="B44" t="s">
        <v>63</v>
      </c>
    </row>
    <row r="45" spans="1:9">
      <c r="A45" s="2">
        <v>45</v>
      </c>
      <c r="B45" t="s">
        <v>64</v>
      </c>
      <c r="C45" t="s">
        <v>65</v>
      </c>
      <c r="D45">
        <f t="shared" ref="D45:G45" si="16">D29-D42</f>
        <v>0</v>
      </c>
      <c r="E45">
        <f t="shared" si="16"/>
        <v>2055.12625</v>
      </c>
      <c r="F45">
        <f t="shared" si="16"/>
        <v>4110.2525</v>
      </c>
      <c r="G45">
        <f t="shared" si="16"/>
        <v>6165.37875</v>
      </c>
      <c r="H45" t="s">
        <v>27</v>
      </c>
      <c r="I45">
        <f>AA29-AA42</f>
        <v>0</v>
      </c>
    </row>
    <row r="46" spans="1:1">
      <c r="A46" s="2">
        <v>46</v>
      </c>
    </row>
    <row r="47" spans="1:2">
      <c r="A47" s="2">
        <v>47</v>
      </c>
      <c r="B47" t="s">
        <v>66</v>
      </c>
    </row>
    <row r="48" spans="1:9">
      <c r="A48" s="2">
        <v>48</v>
      </c>
      <c r="B48" t="s">
        <v>67</v>
      </c>
      <c r="C48"/>
      <c r="D48">
        <f>D15</f>
        <v>0</v>
      </c>
      <c r="E48">
        <f t="shared" ref="E48:G48" si="17">D50</f>
        <v>0</v>
      </c>
      <c r="F48">
        <f t="shared" si="17"/>
        <v>2055.12625</v>
      </c>
      <c r="G48">
        <f t="shared" si="17"/>
        <v>6165.37875</v>
      </c>
      <c r="H48" t="s">
        <v>27</v>
      </c>
      <c r="I48">
        <f>Z50</f>
        <v>0</v>
      </c>
    </row>
    <row r="49" spans="1:9">
      <c r="A49" s="2">
        <v>49</v>
      </c>
      <c r="B49" t="s">
        <v>68</v>
      </c>
      <c r="C49" t="s">
        <v>69</v>
      </c>
      <c r="D49">
        <f t="shared" ref="D49:G49" si="18">D45</f>
        <v>0</v>
      </c>
      <c r="E49">
        <f t="shared" si="18"/>
        <v>2055.12625</v>
      </c>
      <c r="F49">
        <f t="shared" si="18"/>
        <v>4110.2525</v>
      </c>
      <c r="G49">
        <f t="shared" si="18"/>
        <v>6165.37875</v>
      </c>
      <c r="H49" t="s">
        <v>27</v>
      </c>
      <c r="I49">
        <f>AA45</f>
        <v>0</v>
      </c>
    </row>
    <row r="50" spans="1:9">
      <c r="A50" s="2">
        <v>50</v>
      </c>
      <c r="B50" t="s">
        <v>70</v>
      </c>
      <c r="C50"/>
      <c r="D50">
        <f t="shared" ref="D50:G50" si="19">D48+D49</f>
        <v>0</v>
      </c>
      <c r="E50">
        <f t="shared" si="19"/>
        <v>2055.12625</v>
      </c>
      <c r="F50">
        <f t="shared" si="19"/>
        <v>6165.37875</v>
      </c>
      <c r="G50">
        <f t="shared" si="19"/>
        <v>12330.7575</v>
      </c>
      <c r="H50" t="s">
        <v>27</v>
      </c>
      <c r="I50">
        <f>AA48+AA49</f>
        <v>0</v>
      </c>
    </row>
    <row r="51" spans="1:1">
      <c r="A51" s="2">
        <v>51</v>
      </c>
    </row>
    <row r="52" spans="1:2">
      <c r="A52" s="2">
        <v>52</v>
      </c>
      <c r="B52" t="s">
        <v>71</v>
      </c>
    </row>
    <row r="53" spans="1:9">
      <c r="A53" s="2">
        <v>53</v>
      </c>
      <c r="B53" t="s">
        <v>72</v>
      </c>
      <c r="C53"/>
      <c r="D53">
        <f>D49</f>
        <v>0</v>
      </c>
      <c r="E53">
        <f t="shared" ref="E53:G53" si="20">D53+E49</f>
        <v>2055.12625</v>
      </c>
      <c r="F53">
        <f t="shared" si="20"/>
        <v>6165.37875</v>
      </c>
      <c r="G53">
        <f t="shared" si="20"/>
        <v>12330.7575</v>
      </c>
      <c r="H53" t="s">
        <v>27</v>
      </c>
      <c r="I53">
        <f>Z53+AA49</f>
        <v>0</v>
      </c>
    </row>
    <row r="54" spans="1:4">
      <c r="A54" s="2">
        <v>54</v>
      </c>
      <c r="B54" t="s">
        <v>73</v>
      </c>
      <c r="C54"/>
      <c r="D54" t="s">
        <v>74</v>
      </c>
    </row>
    <row r="55" spans="1:4">
      <c r="A55" s="2">
        <v>55</v>
      </c>
      <c r="B55" t="s">
        <v>75</v>
      </c>
      <c r="C55"/>
      <c r="D55" t="s">
        <v>74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企业用户_4460793</cp:lastModifiedBy>
  <dcterms:created xsi:type="dcterms:W3CDTF">2023-05-12T11:15:00Z</dcterms:created>
  <dcterms:modified xsi:type="dcterms:W3CDTF">2025-09-20T09:28:02Z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5EE6E9C514D24B52809D7E70C199439C_12</vt:lpwstr>
  </property>
</Properties>
</file>